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звіти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D7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K45" i="15"/>
  <c r="K46" i="15"/>
  <c r="E45" i="15"/>
  <c r="E46" i="15"/>
  <c r="D10" i="22"/>
  <c r="H46" i="15"/>
  <c r="D9" i="22"/>
  <c r="I46" i="15"/>
  <c r="L45" i="15"/>
  <c r="D8" i="22"/>
  <c r="L46" i="15"/>
  <c r="J46" i="15"/>
  <c r="D3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<sst xmlns="http://schemas.openxmlformats.org/spreadsheetml/2006/main" count="280" uniqueCount="211">
  <si>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</si>
  <si>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</si>
  <si>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</si>
  <si>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</si>
  <si>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</si>
  <si>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</si>
  <si>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</si>
  <si>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</si>
  <si>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</si>
  <si>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</si>
  <si>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</si>
  <si>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</si>
  <si>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</si>
  <si>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</si>
  <si>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</si>
  <si>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</si>
  <si>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</si>
  <si>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</si>
  <si>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</si>
  <si>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</si>
  <si>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</si>
  <si>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</si>
  <si>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</si>
  <si>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</si>
  <si>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</si>
  <si>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</si>
  <si>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</si>
  <si>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</si>
  <si>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</si>
  <si>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</si>
  <si>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</si>
  <si>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</si>
  <si>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</si>
  <si>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</si>
  <si>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</si>
  <si>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</si>
  <si>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</si>
  <si>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</si>
  <si>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</si>
  <si>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</si>
  <si>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</si>
  <si>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</si>
  <si>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</si>
  <si>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</si>
  <si>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</si>
  <si>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</si>
  <si>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</si>
  <si>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</si>
  <si>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</si>
  <si>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</si>
  <si>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</si>
  <si>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</si>
  <si>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</si>
  <si>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</si>
  <si>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</si>
  <si>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</si>
  <si>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</si>
  <si>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</si>
  <si>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</si>
  <si>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</si>
  <si>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</si>
  <si>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</si>
  <si>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</si>
  <si>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</si>
  <si>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</si>
  <si>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</si>
  <si>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</si>
  <si>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</si>
  <si>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</si>
  <si>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</si>
  <si>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</si>
  <si>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</si>
  <si>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</si>
  <si>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</si>
  <si>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</si>
  <si>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</si>
  <si>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</si>
  <si>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</si>
  <si>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</si>
  <si>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</si>
  <si>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</si>
  <si>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</si>
  <si>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</si>
  <si>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</si>
  <si>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</si>
  <si>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</si>
  <si>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</si>
  <si>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</si>
  <si>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</si>
  <si>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</si>
  <si>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</si>
  <si>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</si>
  <si>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</si>
  <si>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</si>
  <si>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</si>
  <si>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</si>
  <si>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</si>
  <si>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</si>
  <si>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</si>
  <si>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</si>
  <si>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</si>
  <si>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</si>
  <si>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</si>
  <si>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</si>
  <si>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</si>
  <si>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</si>
  <si>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</si>
  <si>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</si>
  <si>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</si>
  <si>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</si>
  <si>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</si>
  <si>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</si>
  <si>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</si>
  <si>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</si>
  <si>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</si>
  <si>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</si>
  <si>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</si>
  <si>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</si>
  <si>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</si>
  <si>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</si>
  <si>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</si>
  <si>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</si>
  <si>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</si>
  <si>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</si>
  <si>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</si>
  <si>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</si>
  <si>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</si>
  <si>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</si>
  <si>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</si>
  <si>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</si>
  <si>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</si>
  <si>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</si>
  <si>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</si>
  <si>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</si>
  <si>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</si>
  <si>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</si>
  <si>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</si>
  <si>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</si>
  <si>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</si>
  <si>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</si>
  <si>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</si>
  <si>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</si>
  <si>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</si>
  <si>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</si>
  <si>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</si>
  <si>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</si>
  <si>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</si>
  <si>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</si>
  <si>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</si>
  <si>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</si>
  <si>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</si>
  <si>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</si>
  <si>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</si>
  <si>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</si>
  <si>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</si>
  <si>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</si>
  <si>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</si>
  <si>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</si>
  <si>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</si>
  <si>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</si>
  <si>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</si>
  <si>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</si>
  <si>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</si>
  <si>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</si>
  <si>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</si>
  <si>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</si>
  <si>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</si>
  <si>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</si>
  <si>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</si>
  <si>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</si>
  <si>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</si>
  <si>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</si>
  <si>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</si>
  <si>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</si>
  <si>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</si>
  <si>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</si>
  <si>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</si>
  <si>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</si>
  <si>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</si>
  <si>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</si>
  <si>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</si>
  <si>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</si>
  <si>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</si>
  <si>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</si>
  <si>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</si>
  <si>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</si>
  <si>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</si>
  <si>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</si>
  <si>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</si>
  <si>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</si>
  <si>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</si>
  <si>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</si>
  <si>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</si>
  <si>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</si>
  <si>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</si>
  <si>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</si>
  <si>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</si>
  <si>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</si>
  <si>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</si>
  <si>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</si>
  <si>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</si>
  <si>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</si>
  <si>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Миколаївський районний суд Одеської області</t>
  </si>
  <si>
    <t>67000.смт. Миколаївка.вул. Центральна 3</t>
  </si>
  <si>
    <t>Доручення судів України / іноземних судів</t>
  </si>
  <si>
    <t xml:space="preserve">Розглянуто справ судом присяжних </t>
  </si>
  <si>
    <t>І.О. Парій</t>
  </si>
  <si>
    <t>У.В. Шевчук</t>
  </si>
  <si>
    <t>(0257)22177</t>
  </si>
  <si>
    <t>inbox@mk.od.court.gov.ua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</si>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</sst>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&amp;C&amp;L17D82998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20</v>
      </c>
      <c r="F6" s="90">
        <v>12</v>
      </c>
      <c r="G6" s="90"/>
      <c r="H6" s="90">
        <v>6</v>
      </c>
      <c r="I6" s="90" t="s">
        <v>172</v>
      </c>
      <c r="J6" s="90">
        <v>14</v>
      </c>
      <c r="K6" s="91">
        <v>5</v>
      </c>
      <c r="L6" s="101">
        <f t="shared" ref="L6:L11" si="0">E6-F6</f>
        <v>8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229</v>
      </c>
      <c r="F7" s="90">
        <v>227</v>
      </c>
      <c r="G7" s="90">
        <v>2</v>
      </c>
      <c r="H7" s="90">
        <v>228</v>
      </c>
      <c r="I7" s="90">
        <v>223</v>
      </c>
      <c r="J7" s="90">
        <v>1</v>
      </c>
      <c r="K7" s="91"/>
      <c r="L7" s="101">
        <f t="shared" si="0"/>
        <v>2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38</v>
      </c>
      <c r="F9" s="90">
        <v>35</v>
      </c>
      <c r="G9" s="90"/>
      <c r="H9" s="90">
        <v>36</v>
      </c>
      <c r="I9" s="90">
        <v>34</v>
      </c>
      <c r="J9" s="90">
        <v>2</v>
      </c>
      <c r="K9" s="91"/>
      <c r="L9" s="101">
        <f t="shared" si="0"/>
        <v>3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3</v>
      </c>
      <c r="F14" s="90">
        <v>3</v>
      </c>
      <c r="G14" s="90"/>
      <c r="H14" s="90">
        <v>3</v>
      </c>
      <c r="I14" s="90">
        <v>3</v>
      </c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290</v>
      </c>
      <c r="F15" s="104">
        <f t="shared" si="2"/>
        <v>277</v>
      </c>
      <c r="G15" s="104">
        <f t="shared" si="2"/>
        <v>2</v>
      </c>
      <c r="H15" s="104">
        <f t="shared" si="2"/>
        <v>273</v>
      </c>
      <c r="I15" s="104">
        <f t="shared" si="2"/>
        <v>260</v>
      </c>
      <c r="J15" s="104">
        <f t="shared" si="2"/>
        <v>17</v>
      </c>
      <c r="K15" s="104">
        <f t="shared" si="2"/>
        <v>5</v>
      </c>
      <c r="L15" s="101">
        <f t="shared" si="1"/>
        <v>13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10</v>
      </c>
      <c r="F16" s="92">
        <v>10</v>
      </c>
      <c r="G16" s="92"/>
      <c r="H16" s="92">
        <v>10</v>
      </c>
      <c r="I16" s="92">
        <v>8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12</v>
      </c>
      <c r="F17" s="92">
        <v>8</v>
      </c>
      <c r="G17" s="92"/>
      <c r="H17" s="92">
        <v>9</v>
      </c>
      <c r="I17" s="92">
        <v>5</v>
      </c>
      <c r="J17" s="92">
        <v>3</v>
      </c>
      <c r="K17" s="91">
        <v>1</v>
      </c>
      <c r="L17" s="101">
        <f t="shared" si="1"/>
        <v>4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14</v>
      </c>
      <c r="F24" s="91">
        <v>10</v>
      </c>
      <c r="G24" s="91"/>
      <c r="H24" s="91">
        <v>11</v>
      </c>
      <c r="I24" s="91">
        <v>5</v>
      </c>
      <c r="J24" s="91">
        <v>3</v>
      </c>
      <c r="K24" s="91">
        <v>1</v>
      </c>
      <c r="L24" s="101">
        <f t="shared" si="3"/>
        <v>4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8</v>
      </c>
      <c r="F25" s="91">
        <v>8</v>
      </c>
      <c r="G25" s="91"/>
      <c r="H25" s="91">
        <v>8</v>
      </c>
      <c r="I25" s="91">
        <v>8</v>
      </c>
      <c r="J25" s="91"/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2</v>
      </c>
      <c r="F26" s="91">
        <v>2</v>
      </c>
      <c r="G26" s="91"/>
      <c r="H26" s="91">
        <v>2</v>
      </c>
      <c r="I26" s="91">
        <v>2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348</v>
      </c>
      <c r="F27" s="91">
        <v>343</v>
      </c>
      <c r="G27" s="91"/>
      <c r="H27" s="91">
        <v>345</v>
      </c>
      <c r="I27" s="91">
        <v>339</v>
      </c>
      <c r="J27" s="91">
        <v>3</v>
      </c>
      <c r="K27" s="91"/>
      <c r="L27" s="101">
        <f t="shared" si="3"/>
        <v>5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440</v>
      </c>
      <c r="F28" s="91">
        <v>343</v>
      </c>
      <c r="G28" s="91">
        <v>2</v>
      </c>
      <c r="H28" s="91">
        <v>319</v>
      </c>
      <c r="I28" s="91">
        <v>282</v>
      </c>
      <c r="J28" s="91">
        <v>121</v>
      </c>
      <c r="K28" s="91">
        <v>9</v>
      </c>
      <c r="L28" s="101">
        <f t="shared" si="3"/>
        <v>97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77</v>
      </c>
      <c r="F29" s="91">
        <v>76</v>
      </c>
      <c r="G29" s="91"/>
      <c r="H29" s="91">
        <v>77</v>
      </c>
      <c r="I29" s="91">
        <v>76</v>
      </c>
      <c r="J29" s="91"/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85</v>
      </c>
      <c r="F30" s="91">
        <v>76</v>
      </c>
      <c r="G30" s="91"/>
      <c r="H30" s="91">
        <v>72</v>
      </c>
      <c r="I30" s="91">
        <v>71</v>
      </c>
      <c r="J30" s="91">
        <v>13</v>
      </c>
      <c r="K30" s="91"/>
      <c r="L30" s="101">
        <f t="shared" si="3"/>
        <v>9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2</v>
      </c>
      <c r="G31" s="91"/>
      <c r="H31" s="91">
        <v>2</v>
      </c>
      <c r="I31" s="91">
        <v>1</v>
      </c>
      <c r="J31" s="91">
        <v>1</v>
      </c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2</v>
      </c>
      <c r="F32" s="91">
        <v>1</v>
      </c>
      <c r="G32" s="91"/>
      <c r="H32" s="91">
        <v>1</v>
      </c>
      <c r="I32" s="91">
        <v>1</v>
      </c>
      <c r="J32" s="91">
        <v>1</v>
      </c>
      <c r="K32" s="91">
        <v>1</v>
      </c>
      <c r="L32" s="101">
        <f t="shared" si="3"/>
        <v>1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</v>
      </c>
      <c r="F35" s="91"/>
      <c r="G35" s="91"/>
      <c r="H35" s="91">
        <v>1</v>
      </c>
      <c r="I35" s="91">
        <v>1</v>
      </c>
      <c r="J35" s="91"/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15</v>
      </c>
      <c r="F36" s="91">
        <v>13</v>
      </c>
      <c r="G36" s="91"/>
      <c r="H36" s="91">
        <v>13</v>
      </c>
      <c r="I36" s="91">
        <v>7</v>
      </c>
      <c r="J36" s="91">
        <v>2</v>
      </c>
      <c r="K36" s="91"/>
      <c r="L36" s="101">
        <f t="shared" si="4"/>
        <v>2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566</v>
      </c>
      <c r="F40" s="91">
        <v>453</v>
      </c>
      <c r="G40" s="91">
        <v>2</v>
      </c>
      <c r="H40" s="91">
        <v>425</v>
      </c>
      <c r="I40" s="91">
        <v>373</v>
      </c>
      <c r="J40" s="91">
        <v>141</v>
      </c>
      <c r="K40" s="91">
        <v>10</v>
      </c>
      <c r="L40" s="101">
        <f t="shared" si="4"/>
        <v>113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543</v>
      </c>
      <c r="F41" s="91">
        <v>531</v>
      </c>
      <c r="G41" s="91"/>
      <c r="H41" s="91">
        <v>505</v>
      </c>
      <c r="I41" s="91" t="s">
        <v>172</v>
      </c>
      <c r="J41" s="91">
        <v>38</v>
      </c>
      <c r="K41" s="91"/>
      <c r="L41" s="101">
        <f t="shared" si="4"/>
        <v>12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4</v>
      </c>
      <c r="F42" s="91">
        <v>4</v>
      </c>
      <c r="G42" s="91"/>
      <c r="H42" s="91">
        <v>4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>
        <v>1</v>
      </c>
      <c r="I43" s="91">
        <v>1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7</v>
      </c>
      <c r="F44" s="91">
        <v>7</v>
      </c>
      <c r="G44" s="91"/>
      <c r="H44" s="91">
        <v>7</v>
      </c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551</v>
      </c>
      <c r="F45" s="91">
        <f t="shared" ref="F45:K45" si="5">F41+F43+F44</f>
        <v>539</v>
      </c>
      <c r="G45" s="91">
        <f t="shared" si="5"/>
        <v>0</v>
      </c>
      <c r="H45" s="91">
        <f t="shared" si="5"/>
        <v>513</v>
      </c>
      <c r="I45" s="91">
        <f>I43+I44</f>
        <v>1</v>
      </c>
      <c r="J45" s="91">
        <f t="shared" si="5"/>
        <v>38</v>
      </c>
      <c r="K45" s="91">
        <f t="shared" si="5"/>
        <v>0</v>
      </c>
      <c r="L45" s="101">
        <f>E45-F45</f>
        <v>12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1421</v>
      </c>
      <c r="F46" s="91">
        <f t="shared" ref="F46:K46" si="6">F15+F24+F40+F45</f>
        <v>1279</v>
      </c>
      <c r="G46" s="91">
        <f t="shared" si="6"/>
        <v>4</v>
      </c>
      <c r="H46" s="91">
        <f t="shared" si="6"/>
        <v>1222</v>
      </c>
      <c r="I46" s="91">
        <f t="shared" si="6"/>
        <v>639</v>
      </c>
      <c r="J46" s="91">
        <f t="shared" si="6"/>
        <v>199</v>
      </c>
      <c r="K46" s="91">
        <f t="shared" si="6"/>
        <v>16</v>
      </c>
      <c r="L46" s="101">
        <f>E46-F46</f>
        <v>142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Миколаївський районний суд Одеської області, 
Початок періоду: 01.01.2019, Кінець періоду: 31.12.2019&amp;L17D82998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4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3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1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25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3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65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18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18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11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8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Миколаївський районний суд Одеської області, 
Початок періоду: 01.01.2019, Кінець періоду: 31.12.2019&amp;L17D82998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6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6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3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/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180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26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1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3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2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12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2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3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9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434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132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16277508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3107838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3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3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27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28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264</v>
      </c>
      <c r="F55" s="96">
        <v>9</v>
      </c>
      <c r="G55" s="96"/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4</v>
      </c>
      <c r="F56" s="96">
        <v>7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304</v>
      </c>
      <c r="F57" s="96">
        <v>112</v>
      </c>
      <c r="G57" s="96">
        <v>9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456</v>
      </c>
      <c r="F58" s="96">
        <v>57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761</v>
      </c>
      <c r="G62" s="118">
        <v>3549018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60</v>
      </c>
      <c r="G63" s="119">
        <v>1559019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701</v>
      </c>
      <c r="G64" s="119">
        <v>1989999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370</v>
      </c>
      <c r="G65" s="120">
        <v>185419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Миколаївський районний суд Одеської області, 
Початок періоду: 01.01.2019, Кінець періоду: 31.12.2019&amp;L17D82998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8.0402010050251249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29.411764705882351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33.333333333333336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7.0921985815602833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95.543393275996877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611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710.5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53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16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108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84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46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Миколаївський районний суд Одеської області, 
Початок періоду: 01.01.2019, Кінець періоду: 31.12.2019&amp;L17D82998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2018-03-28T07:45:37Z</cp:lastPrinted>
  <dcterms:created xsi:type="dcterms:W3CDTF">2004-04-20T14:33:35Z</dcterms:created>
  <dcterms:modified xsi:type="dcterms:W3CDTF">2020-01-27T11:57:21Z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17D82998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